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xr:revisionPtr revIDLastSave="0" documentId="8_{26FD2850-CF3F-4E5D-9E99-56857A84B61B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Φύλλο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2" i="1" l="1"/>
  <c r="D53" i="1"/>
  <c r="D54" i="1"/>
  <c r="D55" i="1"/>
  <c r="D56" i="1"/>
  <c r="D57" i="1"/>
  <c r="D58" i="1"/>
  <c r="D59" i="1"/>
  <c r="D51" i="1"/>
  <c r="E52" i="1"/>
  <c r="E53" i="1"/>
  <c r="E54" i="1"/>
  <c r="E55" i="1"/>
  <c r="E56" i="1"/>
  <c r="E57" i="1"/>
  <c r="E58" i="1"/>
  <c r="E59" i="1"/>
  <c r="E51" i="1"/>
  <c r="C52" i="1"/>
  <c r="C53" i="1"/>
  <c r="C54" i="1"/>
  <c r="C55" i="1"/>
  <c r="C56" i="1"/>
  <c r="C57" i="1"/>
  <c r="C58" i="1"/>
  <c r="C59" i="1"/>
  <c r="C51" i="1"/>
  <c r="B58" i="1"/>
  <c r="B52" i="1"/>
  <c r="B53" i="1"/>
  <c r="B54" i="1"/>
  <c r="B55" i="1"/>
  <c r="B56" i="1"/>
  <c r="B57" i="1"/>
  <c r="B59" i="1"/>
  <c r="B51" i="1"/>
</calcChain>
</file>

<file path=xl/sharedStrings.xml><?xml version="1.0" encoding="utf-8"?>
<sst xmlns="http://schemas.openxmlformats.org/spreadsheetml/2006/main" count="64" uniqueCount="44">
  <si>
    <t xml:space="preserve">Πολύ σημαντική είναι η κρίση στην Ερυθρά Θάλασσα όπου οι Χούθι κάνουν επιθέσεις σε πλοία όπου διέρχονται από την Διώρυγα του Σουέζ. Το 12% του συνολικού εμπορίου διέρχεται </t>
  </si>
  <si>
    <t xml:space="preserve">από το σημείο όπου γίνονται οι επιθέσεις οπότε η σημασία του είναι μεγάλη με πολλά πλοία να αναγκάζονται να μην περάσουν από κει κάνοντας τον κύκλο από Αφρική με επακόλουθο </t>
  </si>
  <si>
    <t xml:space="preserve">την αύξηση των ναύλων κατά 120% και του κόστους μεταφοράς πετρελαίου μέσω δεξαμενόπλοιων κατά  50%. Αν δεν ομαλοποιηθεί σύντομα η κατάσταση θα μετακυλήσει το κόστος </t>
  </si>
  <si>
    <t>σε τιμές πετρελαίου με επακόλουθο την άνοδο του κάτι που θα στήριζε τις αποτιμήσεις των δύο διυλιστηρίων.</t>
  </si>
  <si>
    <t>ΜΟΗ: Η ΜΟΗ διένειμε προμέρισμα 0.40 με μέρα αποκοπής την 18/12. Επίσης ανακοίνωσε τηνω αγορά του υπολοίπου 25% της Anemos δίνοντας το τίμημα των 123.5 εκ ευρώ ισότιμο</t>
  </si>
  <si>
    <t>αναγωγικά με την αξία  που είχε δώσει για το 75% της Anemos. Επίσης με ανακοίνωση της ανέφερε η ΜΟΗ ότι είχε 2.5 εκ ίδιες μετοχές με μέση αξία κτήσης τα 18.5 ευρώ στις 28/12.</t>
  </si>
  <si>
    <t>ΕΛΠΕ: Τα ΕΛΠΕ ολοκλήρωσαν το Placement  των δύο βασικών μετόχων Λάτση και ΤΑΙΠΕΔ μέσω ιδιωτικής τοποθέτησης σε τιμή 7 ευρώ αρχές Δεκεμβρίου. Συνολικά διατέθηκε το 11%</t>
  </si>
  <si>
    <t>του ποσοστού των δύο μετόχων αυξάνοντας το Free Float της εταιρείας στο 29%. Επίσης το ΕΛΠΕ διένειμε προμέρισμα ύψους 0.3 με μέρα αποκοπής 10/1 και ενέκρινε έκτακτη ΓΣ  στις</t>
  </si>
  <si>
    <t>28/12 τον διορισμό τριών μελών από ΤΑΙΠΕΔ στο ΔΣ. Εντός ΓΣ ειπώθηκε από τον CEO η πρόθεση για διανομή προσαυξημένου τακτικού μερίσματος το 2024 σε σχέση με το 2023.</t>
  </si>
  <si>
    <t xml:space="preserve">Η Motor Oil έχει μερισματική απόδοση 6.56% κοντά στον Μέσο Όρο ξεπερνώντας τον κατά 1%. Τα ΕΛΠΕ έχουν πολύ μεγαλύτερη μερισματική απόδοση από τον Ευρωπαικό </t>
  </si>
  <si>
    <t xml:space="preserve">ανταγωνισμό. Πιο συγκεκριμένα είχαν 15.97% το 2023, τριπλάσια από τον ανταγωνισμό λόγω και του μερίσματος που προέκυψε από την πώληση της ΔΕΠΑ ΥΠΟΔΟΜΩΝ. </t>
  </si>
  <si>
    <t xml:space="preserve">Για το 2024 αναμένεται η ΜΟΗ να διανείμει 6.5% μέρισμα και τα ΕΛΠΕ 11% μέρισμα. </t>
  </si>
  <si>
    <t>ΕΤΑΙΡΕΙΕΣ</t>
  </si>
  <si>
    <t>P/E χωρίς Καθαρό Δανεισμό</t>
  </si>
  <si>
    <t xml:space="preserve">ΤΙμή </t>
  </si>
  <si>
    <t>Μέρισμα</t>
  </si>
  <si>
    <t xml:space="preserve">Μερισματική Απόδοση </t>
  </si>
  <si>
    <t>Neste</t>
  </si>
  <si>
    <t>Repsol S.A.</t>
  </si>
  <si>
    <t>Orlen S.A.</t>
  </si>
  <si>
    <t>Galp Energia, SGPS, S.A.</t>
  </si>
  <si>
    <t>Exxon Mobil</t>
  </si>
  <si>
    <t>BP p.l.c.</t>
  </si>
  <si>
    <t>Crop Energies</t>
  </si>
  <si>
    <t>Hellenic Energy Holdings (ΕΛΠΕ)</t>
  </si>
  <si>
    <t>Motor Oil</t>
  </si>
  <si>
    <t xml:space="preserve">Προχωρώντας σε ορισμένα  άλλα θεμελιώδη στοιχεία με βάση τα στοιχεία 9μήνου 2023, παρατηρούμε τις εξαιρετικά υψηλές Απόδόσεις Ιδίων Κεφαλαίων των 2 ελληνικών διυλιστηρίων, </t>
  </si>
  <si>
    <t xml:space="preserve">από τις οποίες μάλιστα δημιουργούνται και ερωτηματικά για το πόσο διατηρήσιμες είναι σε βάθος χρόνου. Συγκεκριμένα τα ΕΛΠΕ με ROE 32.46% και η Motor Oil με 27.17% βρίσκονται </t>
  </si>
  <si>
    <t xml:space="preserve">αρκετά πάνω σε σύγκριση με τον μέσο όρο των παρακάτω ανταγωνιστικών, όπου κυμαίνεται στο 5.74%. Όσο αφορά στον επόμενο δείκτη (Ξένα/ϊδια Κεφάλαια), ο οποίος δείχνει σε τι </t>
  </si>
  <si>
    <t xml:space="preserve">επίπεδο έχει φθάσει η κεφαλαιακή μόχλευση.  τα ΕΛΠΕ  φιγουράρουν στην πρώτη θέση με 2.76 και την Motor Oil στην τέταρτη με 1.87 την ώρα που ο Μ.Ο. των ανταγωνιστικών είναι </t>
  </si>
  <si>
    <t xml:space="preserve">1.15. Η απόκλιση ωστόσο είναι δικαιολογημένη με δεδομένο και τις επενδύσεις που πραγματοποιούν κυρίως στον τομέα των ΑΠΕ θέλοντας να αυξήσουν την εγκατεστημένη ισχύ που </t>
  </si>
  <si>
    <t xml:space="preserve">έχουν. Επίσης όσο αφορά τους 2 παρακάτω δείκτες αποτίμησης (P/BV, P/E ενσωματώνοντας τον Καθαρό Δανεισμό), η μετοχή της Motor Oil βρίσκεται οριακά πάνω απο την λογιστική της </t>
  </si>
  <si>
    <t>αξία ενώ η μετοχή των ΕΛΠΕ διαπραγματεύεται 1.52 φορές την λογιστική της αξία με τους δείκτες P/E  να βρίσκονται σε χαμηλά επίπεδα (Μ.Ο. P/E ανταγωνιστικών 30.25) εξαιτίας των</t>
  </si>
  <si>
    <t xml:space="preserve">κερδών που παρουσιάζουν οι 2 εταιρείες . Προφανώς και στην σύγκριση υπάρχουν τεράστιες εταιρείες του κλάδου όπως η Exxon Mobil, ωστόσο όσο τα περιθώρια διύλισης παραμένουν </t>
  </si>
  <si>
    <t xml:space="preserve">σε υψηλά επίπεδα και αυξάνεται η συνεισφορά των ΑΠΕ στα Καθαρά Κέρδη, τα 2 διυλιστήρια αξίζουν καλύτερες αποτιμήσεις στο ταμπλό του Χρηματιστηρίου. </t>
  </si>
  <si>
    <t>Καθαρά Κέρδη/Ζημιές</t>
  </si>
  <si>
    <t>Ίδια Κεφάλαια</t>
  </si>
  <si>
    <t>Ξένα Κεφάλαια</t>
  </si>
  <si>
    <t>Καθαρός Δανεισμός</t>
  </si>
  <si>
    <t>Κεφαλαιοποίηση</t>
  </si>
  <si>
    <t>ROE</t>
  </si>
  <si>
    <t>Ξένα/Ίδια</t>
  </si>
  <si>
    <t>P/BV</t>
  </si>
  <si>
    <t>P/E με Καθαρό Δανεισμό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</si>
</sst>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€-2]\ * #,##0.00_);_([$€-2]\ * \(#,##0.00\);_([$€-2]\ * &quot;-&quot;??_);_(@_)"/>
  </numFmts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charset val="161"/>
    </font>
    <font>
      <sz val="11"/>
      <color rgb="FF000000"/>
      <name val="Calibri"/>
      <charset val="134"/>
    </font>
    <font>
      <b/>
      <sz val="11"/>
      <color rgb="FF000000"/>
      <name val="Calibri"/>
    </font>
    <font>
      <b/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2" borderId="1" xfId="0" applyFont="1" applyFill="1" applyBorder="1"/>
    <xf numFmtId="164" fontId="3" fillId="3" borderId="5" xfId="0" applyNumberFormat="1" applyFont="1" applyFill="1" applyBorder="1" applyAlignment="1">
      <alignment horizontal="right"/>
    </xf>
    <xf numFmtId="164" fontId="3" fillId="3" borderId="4" xfId="0" applyNumberFormat="1" applyFont="1" applyFill="1" applyBorder="1" applyAlignment="1">
      <alignment horizontal="right"/>
    </xf>
    <xf numFmtId="2" fontId="3" fillId="4" borderId="6" xfId="0" applyNumberFormat="1" applyFont="1" applyFill="1" applyBorder="1"/>
    <xf numFmtId="164" fontId="3" fillId="3" borderId="2" xfId="0" applyNumberFormat="1" applyFont="1" applyFill="1" applyBorder="1" applyAlignment="1">
      <alignment horizontal="right"/>
    </xf>
    <xf numFmtId="164" fontId="3" fillId="3" borderId="1" xfId="0" applyNumberFormat="1" applyFont="1" applyFill="1" applyBorder="1" applyAlignment="1">
      <alignment horizontal="right"/>
    </xf>
    <xf numFmtId="164" fontId="3" fillId="3" borderId="2" xfId="0" quotePrefix="1" applyNumberFormat="1" applyFont="1" applyFill="1" applyBorder="1" applyAlignment="1">
      <alignment horizontal="right"/>
    </xf>
    <xf numFmtId="164" fontId="3" fillId="3" borderId="7" xfId="0" quotePrefix="1" applyNumberFormat="1" applyFont="1" applyFill="1" applyBorder="1" applyAlignment="1">
      <alignment horizontal="right"/>
    </xf>
    <xf numFmtId="164" fontId="3" fillId="3" borderId="8" xfId="0" applyNumberFormat="1" applyFon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0" fontId="1" fillId="5" borderId="1" xfId="0" applyFont="1" applyFill="1" applyBorder="1"/>
    <xf numFmtId="10" fontId="3" fillId="5" borderId="1" xfId="0" applyNumberFormat="1" applyFont="1" applyFill="1" applyBorder="1"/>
    <xf numFmtId="2" fontId="3" fillId="5" borderId="3" xfId="0" applyNumberFormat="1" applyFont="1" applyFill="1" applyBorder="1"/>
    <xf numFmtId="0" fontId="1" fillId="5" borderId="4" xfId="0" applyFont="1" applyFill="1" applyBorder="1"/>
    <xf numFmtId="164" fontId="0" fillId="5" borderId="5" xfId="0" applyNumberFormat="1" applyFill="1" applyBorder="1" applyAlignment="1">
      <alignment horizontal="right"/>
    </xf>
    <xf numFmtId="164" fontId="0" fillId="5" borderId="4" xfId="0" applyNumberFormat="1" applyFill="1" applyBorder="1" applyAlignment="1">
      <alignment horizontal="right"/>
    </xf>
    <xf numFmtId="2" fontId="3" fillId="5" borderId="6" xfId="0" applyNumberFormat="1" applyFont="1" applyFill="1" applyBorder="1"/>
    <xf numFmtId="164" fontId="3" fillId="3" borderId="6" xfId="0" applyNumberFormat="1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164" fontId="0" fillId="5" borderId="6" xfId="0" applyNumberFormat="1" applyFill="1" applyBorder="1" applyAlignment="1">
      <alignment horizontal="right"/>
    </xf>
    <xf numFmtId="10" fontId="3" fillId="4" borderId="5" xfId="0" applyNumberFormat="1" applyFont="1" applyFill="1" applyBorder="1"/>
    <xf numFmtId="10" fontId="3" fillId="5" borderId="5" xfId="0" applyNumberFormat="1" applyFont="1" applyFill="1" applyBorder="1"/>
    <xf numFmtId="2" fontId="0" fillId="4" borderId="1" xfId="0" applyNumberFormat="1" applyFill="1" applyBorder="1"/>
    <xf numFmtId="2" fontId="0" fillId="5" borderId="1" xfId="0" applyNumberFormat="1" applyFill="1" applyBorder="1"/>
    <xf numFmtId="2" fontId="0" fillId="4" borderId="6" xfId="0" applyNumberFormat="1" applyFill="1" applyBorder="1"/>
    <xf numFmtId="2" fontId="0" fillId="5" borderId="6" xfId="0" applyNumberFormat="1" applyFill="1" applyBorder="1"/>
    <xf numFmtId="2" fontId="0" fillId="5" borderId="2" xfId="0" applyNumberFormat="1" applyFill="1" applyBorder="1"/>
    <xf numFmtId="0" fontId="4" fillId="2" borderId="1" xfId="0" applyFont="1" applyFill="1" applyBorder="1"/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4" fillId="2" borderId="3" xfId="0" applyFont="1" applyFill="1" applyBorder="1"/>
    <xf numFmtId="0" fontId="2" fillId="2" borderId="3" xfId="0" applyFont="1" applyFill="1" applyBorder="1"/>
    <xf numFmtId="0" fontId="1" fillId="5" borderId="6" xfId="0" applyFont="1" applyFill="1" applyBorder="1"/>
    <xf numFmtId="0" fontId="1" fillId="5" borderId="3" xfId="0" applyFont="1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2" xfId="0" applyFill="1" applyBorder="1"/>
    <xf numFmtId="10" fontId="0" fillId="3" borderId="1" xfId="0" applyNumberFormat="1" applyFill="1" applyBorder="1"/>
    <xf numFmtId="0" fontId="0" fillId="5" borderId="3" xfId="0" applyFill="1" applyBorder="1"/>
    <xf numFmtId="0" fontId="0" fillId="5" borderId="1" xfId="0" applyFill="1" applyBorder="1"/>
    <xf numFmtId="0" fontId="0" fillId="5" borderId="2" xfId="0" applyFill="1" applyBorder="1"/>
    <xf numFmtId="10" fontId="0" fillId="5" borderId="1" xfId="0" applyNumberFormat="1" applyFill="1" applyBorder="1"/>
    <xf numFmtId="0" fontId="1" fillId="3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0" fillId="5" borderId="1" xfId="0" applyNumberFormat="1" applyFill="1" applyBorder="1" applyAlignment="1">
      <alignment horizontal="right"/>
    </xf>
    <xf numFmtId="164" fontId="0" fillId="3" borderId="3" xfId="0" applyNumberFormat="1" applyFill="1" applyBorder="1" applyAlignment="1">
      <alignment horizontal="right" vertical="center"/>
    </xf>
    <xf numFmtId="164" fontId="0" fillId="5" borderId="6" xfId="0" applyNumberFormat="1" applyFill="1" applyBorder="1" applyAlignment="1">
      <alignment horizontal="right" vertical="center"/>
    </xf>
    <xf numFmtId="164" fontId="0" fillId="5" borderId="1" xfId="0" applyNumberFormat="1" applyFill="1" applyBorder="1" applyAlignment="1">
      <alignment horizontal="right" vertical="center"/>
    </xf>
    <xf numFmtId="164" fontId="0" fillId="5" borderId="3" xfId="0" applyNumberFormat="1" applyFill="1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9"/>
  <sheetViews>
    <sheetView tabSelected="1" topLeftCell="A30" workbookViewId="0">
      <selection activeCell="H45" sqref="H45"/>
    </sheetView>
  </sheetViews>
  <sheetFormatPr defaultRowHeight="15"/>
  <cols>
    <col min="1" max="1" width="29.85546875" customWidth="1"/>
    <col min="2" max="2" width="24.42578125" customWidth="1"/>
    <col min="3" max="3" width="22" customWidth="1"/>
    <col min="4" max="4" width="25" customWidth="1"/>
    <col min="5" max="5" width="23.85546875" customWidth="1"/>
    <col min="6" max="6" width="25.42578125" customWidth="1"/>
    <col min="7" max="7" width="17.85546875" customWidth="1"/>
    <col min="8" max="8" width="13.85546875" customWidth="1"/>
    <col min="9" max="9" width="14.140625" customWidth="1"/>
    <col min="10" max="10" width="11.140625" customWidth="1"/>
  </cols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7" spans="1:1">
      <c r="A7" t="s">
        <v>4</v>
      </c>
    </row>
    <row r="8" spans="1:1">
      <c r="A8" t="s">
        <v>5</v>
      </c>
    </row>
    <row r="10" spans="1:1">
      <c r="A10" t="s">
        <v>6</v>
      </c>
    </row>
    <row r="11" spans="1:1">
      <c r="A11" t="s">
        <v>7</v>
      </c>
    </row>
    <row r="12" spans="1:1">
      <c r="A12" t="s">
        <v>8</v>
      </c>
    </row>
    <row r="14" spans="1:1">
      <c r="A14" t="s">
        <v>9</v>
      </c>
    </row>
    <row r="15" spans="1:1">
      <c r="A15" t="s">
        <v>10</v>
      </c>
    </row>
    <row r="16" spans="1:1">
      <c r="A16" t="s">
        <v>11</v>
      </c>
    </row>
    <row r="18" spans="1:5">
      <c r="A18" s="39" t="s">
        <v>12</v>
      </c>
      <c r="B18" s="51" t="s">
        <v>13</v>
      </c>
      <c r="C18" s="52" t="s">
        <v>14</v>
      </c>
      <c r="D18" s="53" t="s">
        <v>15</v>
      </c>
      <c r="E18" s="52" t="s">
        <v>16</v>
      </c>
    </row>
    <row r="19" spans="1:5">
      <c r="A19" s="40" t="s">
        <v>17</v>
      </c>
      <c r="B19" s="43">
        <v>4.34</v>
      </c>
      <c r="C19" s="44">
        <v>31.07</v>
      </c>
      <c r="D19" s="45">
        <v>1.52</v>
      </c>
      <c r="E19" s="46">
        <v>4.8899999999999999E-2</v>
      </c>
    </row>
    <row r="20" spans="1:5">
      <c r="A20" s="40" t="s">
        <v>18</v>
      </c>
      <c r="B20" s="43">
        <v>4.1900000000000004</v>
      </c>
      <c r="C20" s="44">
        <v>14.18</v>
      </c>
      <c r="D20" s="45">
        <v>0.68</v>
      </c>
      <c r="E20" s="46">
        <v>4.8000000000000001E-2</v>
      </c>
    </row>
    <row r="21" spans="1:5">
      <c r="A21" s="40" t="s">
        <v>19</v>
      </c>
      <c r="B21" s="43">
        <v>2.74</v>
      </c>
      <c r="C21" s="44">
        <v>59.94</v>
      </c>
      <c r="D21" s="45">
        <v>5.52</v>
      </c>
      <c r="E21" s="46">
        <v>9.2100000000000001E-2</v>
      </c>
    </row>
    <row r="22" spans="1:5">
      <c r="A22" s="40" t="s">
        <v>20</v>
      </c>
      <c r="B22" s="43">
        <v>5.87</v>
      </c>
      <c r="C22" s="44">
        <v>14.06</v>
      </c>
      <c r="D22" s="45">
        <v>0.53</v>
      </c>
      <c r="E22" s="46">
        <v>3.7699999999999997E-2</v>
      </c>
    </row>
    <row r="23" spans="1:5">
      <c r="A23" s="40" t="s">
        <v>21</v>
      </c>
      <c r="B23" s="43">
        <v>9.66</v>
      </c>
      <c r="C23" s="44">
        <v>96.95</v>
      </c>
      <c r="D23" s="45">
        <v>3.8</v>
      </c>
      <c r="E23" s="46">
        <v>3.9199999999999999E-2</v>
      </c>
    </row>
    <row r="24" spans="1:5">
      <c r="A24" s="40" t="s">
        <v>22</v>
      </c>
      <c r="B24" s="43">
        <v>5.4</v>
      </c>
      <c r="C24" s="44">
        <v>33.85</v>
      </c>
      <c r="D24" s="45">
        <v>1.64</v>
      </c>
      <c r="E24" s="46">
        <v>4.8399999999999999E-2</v>
      </c>
    </row>
    <row r="25" spans="1:5">
      <c r="A25" s="40" t="s">
        <v>23</v>
      </c>
      <c r="B25" s="43">
        <v>6.85</v>
      </c>
      <c r="C25" s="44">
        <v>11.5</v>
      </c>
      <c r="D25" s="45">
        <v>0.6</v>
      </c>
      <c r="E25" s="46">
        <v>5.2200000000000003E-2</v>
      </c>
    </row>
    <row r="26" spans="1:5">
      <c r="A26" s="41" t="s">
        <v>24</v>
      </c>
      <c r="B26" s="47">
        <v>3.33</v>
      </c>
      <c r="C26" s="48">
        <v>7.2</v>
      </c>
      <c r="D26" s="49">
        <v>1.1499999999999999</v>
      </c>
      <c r="E26" s="50">
        <v>0.15970000000000001</v>
      </c>
    </row>
    <row r="27" spans="1:5">
      <c r="A27" s="42" t="s">
        <v>25</v>
      </c>
      <c r="B27" s="47">
        <v>2.63</v>
      </c>
      <c r="C27" s="48">
        <v>24.4</v>
      </c>
      <c r="D27" s="49">
        <v>1.6</v>
      </c>
      <c r="E27" s="50">
        <v>6.5600000000000006E-2</v>
      </c>
    </row>
    <row r="29" spans="1:5">
      <c r="A29" t="s">
        <v>26</v>
      </c>
    </row>
    <row r="30" spans="1:5">
      <c r="A30" t="s">
        <v>27</v>
      </c>
    </row>
    <row r="31" spans="1:5">
      <c r="A31" t="s">
        <v>28</v>
      </c>
    </row>
    <row r="32" spans="1:5">
      <c r="A32" t="s">
        <v>29</v>
      </c>
    </row>
    <row r="33" spans="1:6">
      <c r="A33" t="s">
        <v>30</v>
      </c>
    </row>
    <row r="34" spans="1:6">
      <c r="A34" t="s">
        <v>31</v>
      </c>
    </row>
    <row r="35" spans="1:6">
      <c r="A35" t="s">
        <v>32</v>
      </c>
    </row>
    <row r="36" spans="1:6">
      <c r="A36" t="s">
        <v>33</v>
      </c>
    </row>
    <row r="37" spans="1:6">
      <c r="A37" t="s">
        <v>34</v>
      </c>
    </row>
    <row r="39" spans="1:6">
      <c r="A39" s="29" t="s">
        <v>12</v>
      </c>
      <c r="B39" s="30" t="s">
        <v>35</v>
      </c>
      <c r="C39" s="31" t="s">
        <v>36</v>
      </c>
      <c r="D39" s="32" t="s">
        <v>37</v>
      </c>
      <c r="E39" s="33" t="s">
        <v>38</v>
      </c>
      <c r="F39" s="34" t="s">
        <v>39</v>
      </c>
    </row>
    <row r="40" spans="1:6">
      <c r="A40" s="1" t="s">
        <v>17</v>
      </c>
      <c r="B40" s="2">
        <v>538000000</v>
      </c>
      <c r="C40" s="3">
        <v>8090000000</v>
      </c>
      <c r="D40" s="18">
        <v>8310000000</v>
      </c>
      <c r="E40" s="55">
        <v>1282000000</v>
      </c>
      <c r="F40" s="10">
        <v>24951000000</v>
      </c>
    </row>
    <row r="41" spans="1:6">
      <c r="A41" s="1" t="s">
        <v>18</v>
      </c>
      <c r="B41" s="5">
        <v>3754000000</v>
      </c>
      <c r="C41" s="6">
        <v>29369000000</v>
      </c>
      <c r="D41" s="19">
        <v>31679000000</v>
      </c>
      <c r="E41" s="55">
        <v>2287000000</v>
      </c>
      <c r="F41" s="10">
        <v>16518000000</v>
      </c>
    </row>
    <row r="42" spans="1:6">
      <c r="A42" s="1" t="s">
        <v>19</v>
      </c>
      <c r="B42" s="7">
        <v>3464000000</v>
      </c>
      <c r="C42" s="6">
        <v>152379000000</v>
      </c>
      <c r="D42" s="19">
        <v>103458000000</v>
      </c>
      <c r="E42" s="55">
        <v>-1236000000</v>
      </c>
      <c r="F42" s="10">
        <v>7112200000</v>
      </c>
    </row>
    <row r="43" spans="1:6">
      <c r="A43" s="1" t="s">
        <v>20</v>
      </c>
      <c r="B43" s="8">
        <v>303000000</v>
      </c>
      <c r="C43" s="9">
        <v>5403000000</v>
      </c>
      <c r="D43" s="20">
        <v>10726000000</v>
      </c>
      <c r="E43" s="55">
        <v>1210000000</v>
      </c>
      <c r="F43" s="10">
        <v>11833000000</v>
      </c>
    </row>
    <row r="44" spans="1:6">
      <c r="A44" s="1" t="s">
        <v>21</v>
      </c>
      <c r="B44" s="5">
        <v>9070000000</v>
      </c>
      <c r="C44" s="6">
        <v>202473000000</v>
      </c>
      <c r="D44" s="19">
        <v>166594000000</v>
      </c>
      <c r="E44" s="55">
        <v>8254000000</v>
      </c>
      <c r="F44" s="10">
        <v>411667000000</v>
      </c>
    </row>
    <row r="45" spans="1:6">
      <c r="A45" s="1" t="s">
        <v>22</v>
      </c>
      <c r="B45" s="5">
        <v>4858000000</v>
      </c>
      <c r="C45" s="6">
        <v>87676000000</v>
      </c>
      <c r="D45" s="19">
        <v>192560000000</v>
      </c>
      <c r="E45" s="55">
        <v>18884000000</v>
      </c>
      <c r="F45" s="10">
        <v>101449000000</v>
      </c>
    </row>
    <row r="46" spans="1:6">
      <c r="A46" s="1" t="s">
        <v>23</v>
      </c>
      <c r="B46" s="5">
        <v>22097000</v>
      </c>
      <c r="C46" s="6">
        <v>772340000</v>
      </c>
      <c r="D46" s="19">
        <v>219900000</v>
      </c>
      <c r="E46" s="55">
        <v>-70989000</v>
      </c>
      <c r="F46" s="10">
        <v>1003000000</v>
      </c>
    </row>
    <row r="47" spans="1:6">
      <c r="A47" s="14" t="s">
        <v>24</v>
      </c>
      <c r="B47" s="15">
        <v>477849000</v>
      </c>
      <c r="C47" s="16">
        <v>1472315000</v>
      </c>
      <c r="D47" s="21">
        <v>4058915000</v>
      </c>
      <c r="E47" s="56">
        <v>1201560000</v>
      </c>
      <c r="F47" s="16">
        <v>2240305906</v>
      </c>
    </row>
    <row r="48" spans="1:6">
      <c r="A48" s="11" t="s">
        <v>25</v>
      </c>
      <c r="B48" s="54">
        <v>716690000</v>
      </c>
      <c r="C48" s="54">
        <v>2638209000</v>
      </c>
      <c r="D48" s="54">
        <v>4937135000</v>
      </c>
      <c r="E48" s="57">
        <v>1001909000</v>
      </c>
      <c r="F48" s="58">
        <v>2871494842</v>
      </c>
    </row>
    <row r="50" spans="1:5">
      <c r="A50" s="29" t="s">
        <v>12</v>
      </c>
      <c r="B50" s="35" t="s">
        <v>40</v>
      </c>
      <c r="C50" s="36" t="s">
        <v>41</v>
      </c>
      <c r="D50" s="37" t="s">
        <v>42</v>
      </c>
      <c r="E50" s="38" t="s">
        <v>43</v>
      </c>
    </row>
    <row r="51" spans="1:5">
      <c r="A51" s="1" t="s">
        <v>17</v>
      </c>
      <c r="B51" s="22">
        <f>B40/C40</f>
        <v>6.650185414091471E-2</v>
      </c>
      <c r="C51" s="4">
        <f>D40/C40</f>
        <v>1.0271940667490729</v>
      </c>
      <c r="D51" s="26">
        <f>F40/C40</f>
        <v>3.0841779975278123</v>
      </c>
      <c r="E51" s="24">
        <f>(F40+E40)/B40</f>
        <v>48.760223048327134</v>
      </c>
    </row>
    <row r="52" spans="1:5">
      <c r="A52" s="1" t="s">
        <v>18</v>
      </c>
      <c r="B52" s="22">
        <f>B41/C41</f>
        <v>0.12782185297422452</v>
      </c>
      <c r="C52" s="4">
        <f>D41/C41</f>
        <v>1.0786543634444483</v>
      </c>
      <c r="D52" s="26">
        <f>F41/C41</f>
        <v>0.56242977288978169</v>
      </c>
      <c r="E52" s="24">
        <f>(F41+E41)/B41</f>
        <v>5.009323388385722</v>
      </c>
    </row>
    <row r="53" spans="1:5">
      <c r="A53" s="1" t="s">
        <v>19</v>
      </c>
      <c r="B53" s="22">
        <f>B42/C42</f>
        <v>2.273279126388807E-2</v>
      </c>
      <c r="C53" s="4">
        <f>D42/C42</f>
        <v>0.6789518240702459</v>
      </c>
      <c r="D53" s="26">
        <f>F42/C42</f>
        <v>4.6674410515884737E-2</v>
      </c>
      <c r="E53" s="24">
        <f>(F42+E42)/B42</f>
        <v>1.6963625866050809</v>
      </c>
    </row>
    <row r="54" spans="1:5">
      <c r="A54" s="1" t="s">
        <v>20</v>
      </c>
      <c r="B54" s="22">
        <f>B43/C43</f>
        <v>5.6079955580233203E-2</v>
      </c>
      <c r="C54" s="4">
        <f>D43/C43</f>
        <v>1.9851934110679252</v>
      </c>
      <c r="D54" s="26">
        <f>F43/C43</f>
        <v>2.1900795854155097</v>
      </c>
      <c r="E54" s="24">
        <f>(F43+E43)/B43</f>
        <v>43.046204620462049</v>
      </c>
    </row>
    <row r="55" spans="1:5">
      <c r="A55" s="1" t="s">
        <v>21</v>
      </c>
      <c r="B55" s="22">
        <f>B44/C44</f>
        <v>4.4796096269626072E-2</v>
      </c>
      <c r="C55" s="4">
        <f>D44/C44</f>
        <v>0.82279612590320683</v>
      </c>
      <c r="D55" s="26">
        <f>F44/C44</f>
        <v>2.0331945493967098</v>
      </c>
      <c r="E55" s="24">
        <f>(F44+E44)/B44</f>
        <v>46.297794928335172</v>
      </c>
    </row>
    <row r="56" spans="1:5">
      <c r="A56" s="1" t="s">
        <v>22</v>
      </c>
      <c r="B56" s="22">
        <f>B45/C45</f>
        <v>5.540854966011223E-2</v>
      </c>
      <c r="C56" s="4">
        <f>D45/C45</f>
        <v>2.1962680779232628</v>
      </c>
      <c r="D56" s="26">
        <f>F45/C45</f>
        <v>1.1570897394954149</v>
      </c>
      <c r="E56" s="24">
        <f>(F45+E45)/B45</f>
        <v>24.77006998764924</v>
      </c>
    </row>
    <row r="57" spans="1:5">
      <c r="A57" s="1" t="s">
        <v>23</v>
      </c>
      <c r="B57" s="22">
        <f>B46/C46</f>
        <v>2.8610456534686798E-2</v>
      </c>
      <c r="C57" s="4">
        <f>D46/C46</f>
        <v>0.28471916513452622</v>
      </c>
      <c r="D57" s="26">
        <f>F46/C46</f>
        <v>1.2986508532511589</v>
      </c>
      <c r="E57" s="24">
        <f>(F46+E46)/B46</f>
        <v>42.178168982214778</v>
      </c>
    </row>
    <row r="58" spans="1:5">
      <c r="A58" s="14" t="s">
        <v>24</v>
      </c>
      <c r="B58" s="23">
        <f>B47/C47</f>
        <v>0.32455622607933765</v>
      </c>
      <c r="C58" s="17">
        <f>D47/C47</f>
        <v>2.7568251359253964</v>
      </c>
      <c r="D58" s="27">
        <f>F47/C47</f>
        <v>1.5216213283162909</v>
      </c>
      <c r="E58" s="25">
        <f>(F47+E47)/B47</f>
        <v>7.2028316602106521</v>
      </c>
    </row>
    <row r="59" spans="1:5">
      <c r="A59" s="11" t="s">
        <v>25</v>
      </c>
      <c r="B59" s="12">
        <f>B48/C48</f>
        <v>0.27165777995602319</v>
      </c>
      <c r="C59" s="13">
        <f>D48/C48</f>
        <v>1.871396466314837</v>
      </c>
      <c r="D59" s="25">
        <f>F48/C48</f>
        <v>1.0884258381348861</v>
      </c>
      <c r="E59" s="28">
        <f>(F48+E48)/B48</f>
        <v>5.404573584115866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2024-01-26T22:21:28Z</dcterms:created>
  <dcterms:modified xsi:type="dcterms:W3CDTF">2024-02-04T21:35:10Z</dcterms:modified>
  <cp:category/>
  <cp:contentStatus/>
</cp:coreProperties>
</file>